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epellegrino/Desktop/"/>
    </mc:Choice>
  </mc:AlternateContent>
  <xr:revisionPtr revIDLastSave="0" documentId="13_ncr:1_{6AFC7936-44DB-BF4A-9FB0-2CA367CCCF25}" xr6:coauthVersionLast="46" xr6:coauthVersionMax="46" xr10:uidLastSave="{00000000-0000-0000-0000-000000000000}"/>
  <bookViews>
    <workbookView xWindow="380" yWindow="460" windowWidth="28040" windowHeight="16240" xr2:uid="{352D0149-9DB7-8D47-8B47-38EC8FD629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49" i="1"/>
  <c r="C52" i="1"/>
  <c r="C51" i="1"/>
  <c r="C50" i="1"/>
  <c r="K48" i="1"/>
  <c r="J8" i="1"/>
  <c r="G8" i="1" s="1"/>
  <c r="J9" i="1"/>
  <c r="J10" i="1"/>
  <c r="J11" i="1"/>
  <c r="J12" i="1"/>
  <c r="E12" i="1" s="1"/>
  <c r="J13" i="1"/>
  <c r="J14" i="1"/>
  <c r="J15" i="1"/>
  <c r="J16" i="1"/>
  <c r="G16" i="1" s="1"/>
  <c r="J17" i="1"/>
  <c r="J18" i="1"/>
  <c r="J19" i="1"/>
  <c r="J20" i="1"/>
  <c r="E20" i="1" s="1"/>
  <c r="J21" i="1"/>
  <c r="J22" i="1"/>
  <c r="J23" i="1"/>
  <c r="J24" i="1"/>
  <c r="E24" i="1" s="1"/>
  <c r="J25" i="1"/>
  <c r="J26" i="1"/>
  <c r="J27" i="1"/>
  <c r="J28" i="1"/>
  <c r="I28" i="1" s="1"/>
  <c r="J29" i="1"/>
  <c r="J30" i="1"/>
  <c r="J31" i="1"/>
  <c r="J32" i="1"/>
  <c r="G32" i="1" s="1"/>
  <c r="J33" i="1"/>
  <c r="J34" i="1"/>
  <c r="J35" i="1"/>
  <c r="J36" i="1"/>
  <c r="E36" i="1" s="1"/>
  <c r="J37" i="1"/>
  <c r="J38" i="1"/>
  <c r="J39" i="1"/>
  <c r="J40" i="1"/>
  <c r="E40" i="1" s="1"/>
  <c r="J41" i="1"/>
  <c r="J42" i="1"/>
  <c r="J43" i="1"/>
  <c r="J44" i="1"/>
  <c r="I44" i="1" s="1"/>
  <c r="J45" i="1"/>
  <c r="J46" i="1"/>
  <c r="I15" i="1"/>
  <c r="I23" i="1"/>
  <c r="I27" i="1"/>
  <c r="I31" i="1"/>
  <c r="I35" i="1"/>
  <c r="I39" i="1"/>
  <c r="K43" i="1"/>
  <c r="I19" i="1"/>
  <c r="K17" i="1"/>
  <c r="I13" i="1"/>
  <c r="I11" i="1"/>
  <c r="G9" i="1"/>
  <c r="I8" i="1"/>
  <c r="I10" i="1"/>
  <c r="I14" i="1"/>
  <c r="I16" i="1"/>
  <c r="I17" i="1"/>
  <c r="I18" i="1"/>
  <c r="I21" i="1"/>
  <c r="L21" i="1" s="1"/>
  <c r="I22" i="1"/>
  <c r="I25" i="1"/>
  <c r="I26" i="1"/>
  <c r="I29" i="1"/>
  <c r="I30" i="1"/>
  <c r="I32" i="1"/>
  <c r="I33" i="1"/>
  <c r="I34" i="1"/>
  <c r="I37" i="1"/>
  <c r="I38" i="1"/>
  <c r="I41" i="1"/>
  <c r="I42" i="1"/>
  <c r="I45" i="1"/>
  <c r="I46" i="1"/>
  <c r="I7" i="1"/>
  <c r="G10" i="1"/>
  <c r="G13" i="1"/>
  <c r="G14" i="1"/>
  <c r="G18" i="1"/>
  <c r="G20" i="1"/>
  <c r="G21" i="1"/>
  <c r="G22" i="1"/>
  <c r="G25" i="1"/>
  <c r="G26" i="1"/>
  <c r="G29" i="1"/>
  <c r="G30" i="1"/>
  <c r="G33" i="1"/>
  <c r="G34" i="1"/>
  <c r="G36" i="1"/>
  <c r="G37" i="1"/>
  <c r="G38" i="1"/>
  <c r="G41" i="1"/>
  <c r="G42" i="1"/>
  <c r="G45" i="1"/>
  <c r="G46" i="1"/>
  <c r="L46" i="1" s="1"/>
  <c r="G7" i="1"/>
  <c r="E9" i="1"/>
  <c r="E10" i="1"/>
  <c r="E14" i="1"/>
  <c r="E17" i="1"/>
  <c r="E18" i="1"/>
  <c r="E21" i="1"/>
  <c r="E22" i="1"/>
  <c r="E25" i="1"/>
  <c r="E26" i="1"/>
  <c r="E28" i="1"/>
  <c r="E29" i="1"/>
  <c r="E30" i="1"/>
  <c r="E33" i="1"/>
  <c r="L33" i="1" s="1"/>
  <c r="E34" i="1"/>
  <c r="E37" i="1"/>
  <c r="E38" i="1"/>
  <c r="E41" i="1"/>
  <c r="E42" i="1"/>
  <c r="E44" i="1"/>
  <c r="E45" i="1"/>
  <c r="E46" i="1"/>
  <c r="E7" i="1"/>
  <c r="L10" i="1"/>
  <c r="L7" i="1"/>
  <c r="K10" i="1"/>
  <c r="K13" i="1"/>
  <c r="K14" i="1"/>
  <c r="K16" i="1"/>
  <c r="K18" i="1"/>
  <c r="K21" i="1"/>
  <c r="K22" i="1"/>
  <c r="K25" i="1"/>
  <c r="K26" i="1"/>
  <c r="K28" i="1"/>
  <c r="K29" i="1"/>
  <c r="K30" i="1"/>
  <c r="K33" i="1"/>
  <c r="K34" i="1"/>
  <c r="K37" i="1"/>
  <c r="K38" i="1"/>
  <c r="K41" i="1"/>
  <c r="K42" i="1"/>
  <c r="K44" i="1"/>
  <c r="K45" i="1"/>
  <c r="K46" i="1"/>
  <c r="J7" i="1"/>
  <c r="K7" i="1"/>
  <c r="K8" i="1" l="1"/>
  <c r="E32" i="1"/>
  <c r="L32" i="1" s="1"/>
  <c r="E16" i="1"/>
  <c r="G40" i="1"/>
  <c r="G24" i="1"/>
  <c r="G12" i="1"/>
  <c r="L12" i="1" s="1"/>
  <c r="I36" i="1"/>
  <c r="I20" i="1"/>
  <c r="J47" i="1"/>
  <c r="E47" i="1" s="1"/>
  <c r="K32" i="1"/>
  <c r="K36" i="1"/>
  <c r="K20" i="1"/>
  <c r="E8" i="1"/>
  <c r="G44" i="1"/>
  <c r="L44" i="1" s="1"/>
  <c r="G28" i="1"/>
  <c r="I40" i="1"/>
  <c r="I24" i="1"/>
  <c r="I12" i="1"/>
  <c r="L16" i="1"/>
  <c r="K40" i="1"/>
  <c r="K24" i="1"/>
  <c r="K12" i="1"/>
  <c r="G47" i="1"/>
  <c r="K47" i="1"/>
  <c r="L45" i="1"/>
  <c r="L34" i="1"/>
  <c r="L29" i="1"/>
  <c r="L41" i="1"/>
  <c r="L36" i="1"/>
  <c r="L30" i="1"/>
  <c r="L25" i="1"/>
  <c r="L20" i="1"/>
  <c r="L14" i="1"/>
  <c r="L42" i="1"/>
  <c r="L37" i="1"/>
  <c r="L26" i="1"/>
  <c r="L8" i="1"/>
  <c r="L38" i="1"/>
  <c r="L28" i="1"/>
  <c r="L22" i="1"/>
  <c r="K9" i="1"/>
  <c r="E13" i="1"/>
  <c r="L13" i="1" s="1"/>
  <c r="G17" i="1"/>
  <c r="L17" i="1" s="1"/>
  <c r="I9" i="1"/>
  <c r="L9" i="1" s="1"/>
  <c r="L40" i="1"/>
  <c r="L24" i="1"/>
  <c r="L18" i="1"/>
  <c r="K39" i="1"/>
  <c r="K35" i="1"/>
  <c r="K31" i="1"/>
  <c r="K27" i="1"/>
  <c r="K23" i="1"/>
  <c r="K19" i="1"/>
  <c r="K15" i="1"/>
  <c r="K11" i="1"/>
  <c r="E43" i="1"/>
  <c r="E39" i="1"/>
  <c r="E35" i="1"/>
  <c r="E31" i="1"/>
  <c r="E27" i="1"/>
  <c r="E23" i="1"/>
  <c r="E19" i="1"/>
  <c r="E15" i="1"/>
  <c r="E11" i="1"/>
  <c r="G43" i="1"/>
  <c r="G39" i="1"/>
  <c r="G35" i="1"/>
  <c r="L35" i="1" s="1"/>
  <c r="G31" i="1"/>
  <c r="G27" i="1"/>
  <c r="G23" i="1"/>
  <c r="G19" i="1"/>
  <c r="L19" i="1" s="1"/>
  <c r="G15" i="1"/>
  <c r="G11" i="1"/>
  <c r="I43" i="1"/>
  <c r="I47" i="1" l="1"/>
  <c r="L47" i="1"/>
  <c r="L23" i="1"/>
  <c r="L39" i="1"/>
  <c r="L31" i="1"/>
  <c r="L11" i="1"/>
  <c r="L15" i="1"/>
  <c r="L27" i="1"/>
  <c r="L43" i="1"/>
</calcChain>
</file>

<file path=xl/sharedStrings.xml><?xml version="1.0" encoding="utf-8"?>
<sst xmlns="http://schemas.openxmlformats.org/spreadsheetml/2006/main" count="98" uniqueCount="59">
  <si>
    <t>DATA 40 COUNTRIES JAN 2020</t>
  </si>
  <si>
    <t>COUNTRY</t>
  </si>
  <si>
    <t>FACEBOOK</t>
  </si>
  <si>
    <t>YOUTUBE</t>
  </si>
  <si>
    <t>TWITTER</t>
  </si>
  <si>
    <t>SOCIAL MEDIA USERS</t>
  </si>
  <si>
    <t>UK</t>
  </si>
  <si>
    <t>AUSTRIA</t>
  </si>
  <si>
    <t>BULGARIA</t>
  </si>
  <si>
    <t>ROMANIA</t>
  </si>
  <si>
    <t>USA</t>
  </si>
  <si>
    <t>ARGENTINA</t>
  </si>
  <si>
    <t>CANADA</t>
  </si>
  <si>
    <t>AUSTRALIA</t>
  </si>
  <si>
    <t>HONG KONG</t>
  </si>
  <si>
    <t>MALESIA</t>
  </si>
  <si>
    <t>SINGAPORE</t>
  </si>
  <si>
    <t>TAIWAN</t>
  </si>
  <si>
    <t>KENYA</t>
  </si>
  <si>
    <t>FB FAKE</t>
  </si>
  <si>
    <t>YT FAKE</t>
  </si>
  <si>
    <t>TWITTER FAKE</t>
  </si>
  <si>
    <t>USERS FAKE</t>
  </si>
  <si>
    <t>BELGIUM</t>
  </si>
  <si>
    <t>CROATIA</t>
  </si>
  <si>
    <t>CZECH REP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</si>
  <si>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</si>
  <si>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</si>
  <si>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</si>
  <si>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</si>
  <si>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</si>
  <si>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</si>
  <si>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</si>
  <si>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</si>
  <si>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NETHERLANDS</t>
  </si>
  <si>
    <t>NORWAY</t>
  </si>
  <si>
    <t>POLAND</t>
  </si>
  <si>
    <t>SLOVAKIA</t>
  </si>
  <si>
    <t>SPAIN</t>
  </si>
  <si>
    <t>SWITZERLAND</t>
  </si>
  <si>
    <t>SWEDEN</t>
  </si>
  <si>
    <t>TURKEY</t>
  </si>
  <si>
    <t>PORTUGAL</t>
  </si>
  <si>
    <t>BRASIL</t>
  </si>
  <si>
    <t>CHILE</t>
  </si>
  <si>
    <t>MEXICO</t>
  </si>
  <si>
    <t>JAPAN</t>
  </si>
  <si>
    <t>SOUTH COREA</t>
  </si>
  <si>
    <t>PHILIPPINES</t>
  </si>
  <si>
    <t>SOUTHAFRICA</t>
  </si>
  <si>
    <t>Month</t>
  </si>
  <si>
    <t>Day</t>
  </si>
  <si>
    <t>Hour</t>
  </si>
  <si>
    <t>Minute</t>
  </si>
  <si>
    <t>Second</t>
  </si>
  <si>
    <t>PROOF</t>
  </si>
  <si>
    <t>COMPLETED</t>
  </si>
  <si>
    <t>YES</t>
  </si>
  <si>
    <t>Sources: Statista, HootSuite, GlobalWebIndex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</si>
</sst>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sz val="10"/>
      <color theme="1"/>
      <name val="Avenir Book"/>
      <family val="2"/>
    </font>
    <font>
      <sz val="8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D976-49EA-6940-B32E-E984C6FFF685}">
  <dimension ref="B4:L55"/>
  <sheetViews>
    <sheetView tabSelected="1" zoomScale="125" workbookViewId="0">
      <selection activeCell="C61" sqref="C61"/>
    </sheetView>
  </sheetViews>
  <sheetFormatPr baseColWidth="10" defaultRowHeight="16" x14ac:dyDescent="0.2"/>
  <cols>
    <col min="2" max="2" width="15.5" customWidth="1"/>
    <col min="3" max="3" width="17" style="7" customWidth="1"/>
    <col min="4" max="4" width="12.6640625" style="7" bestFit="1" customWidth="1"/>
    <col min="5" max="5" width="12.6640625" style="7" customWidth="1"/>
    <col min="6" max="6" width="12.6640625" style="7" bestFit="1" customWidth="1"/>
    <col min="7" max="7" width="12.6640625" style="7" customWidth="1"/>
    <col min="8" max="8" width="11.5" style="7" bestFit="1" customWidth="1"/>
    <col min="9" max="9" width="11.5" style="7" customWidth="1"/>
    <col min="10" max="10" width="15" style="7" customWidth="1"/>
    <col min="11" max="11" width="13.1640625" customWidth="1"/>
    <col min="12" max="12" width="15" customWidth="1"/>
  </cols>
  <sheetData>
    <row r="4" spans="2:12" ht="17" x14ac:dyDescent="0.2">
      <c r="B4" s="1" t="s">
        <v>0</v>
      </c>
    </row>
    <row r="5" spans="2:12" ht="18" thickBot="1" x14ac:dyDescent="0.25">
      <c r="B5" s="1"/>
    </row>
    <row r="6" spans="2:12" ht="33" thickBot="1" x14ac:dyDescent="0.25">
      <c r="B6" s="2" t="s">
        <v>1</v>
      </c>
      <c r="C6" s="3" t="s">
        <v>56</v>
      </c>
      <c r="D6" s="9" t="s">
        <v>2</v>
      </c>
      <c r="E6" s="9" t="s">
        <v>19</v>
      </c>
      <c r="F6" s="8" t="s">
        <v>3</v>
      </c>
      <c r="G6" s="8" t="s">
        <v>20</v>
      </c>
      <c r="H6" s="10" t="s">
        <v>4</v>
      </c>
      <c r="I6" s="10" t="s">
        <v>21</v>
      </c>
      <c r="J6" s="3" t="s">
        <v>5</v>
      </c>
      <c r="K6" s="12" t="s">
        <v>22</v>
      </c>
      <c r="L6" s="12" t="s">
        <v>55</v>
      </c>
    </row>
    <row r="7" spans="2:12" ht="19" thickBot="1" x14ac:dyDescent="0.25">
      <c r="B7" s="4" t="s">
        <v>6</v>
      </c>
      <c r="C7" s="5" t="s">
        <v>57</v>
      </c>
      <c r="D7" s="5">
        <v>51710000</v>
      </c>
      <c r="E7" s="5">
        <f>(J7/100)*29</f>
        <v>32680100</v>
      </c>
      <c r="F7" s="5">
        <v>41560000</v>
      </c>
      <c r="G7" s="5">
        <f>(J7/100)*6</f>
        <v>6761400</v>
      </c>
      <c r="H7" s="5">
        <v>19420000</v>
      </c>
      <c r="I7" s="5">
        <f>(J7/100)*5</f>
        <v>5634500</v>
      </c>
      <c r="J7" s="11">
        <f>(D7+F7+H7)</f>
        <v>112690000</v>
      </c>
      <c r="K7" s="11">
        <f>(J7/100)*40</f>
        <v>45076000</v>
      </c>
      <c r="L7" s="11">
        <f>E7+G7+I7</f>
        <v>45076000</v>
      </c>
    </row>
    <row r="8" spans="2:12" ht="19" thickBot="1" x14ac:dyDescent="0.25">
      <c r="B8" s="4" t="s">
        <v>7</v>
      </c>
      <c r="C8" s="5" t="s">
        <v>57</v>
      </c>
      <c r="D8" s="5">
        <v>4950000</v>
      </c>
      <c r="E8" s="5">
        <f t="shared" ref="E8:E47" si="0">(J8/100)*29</f>
        <v>3239300</v>
      </c>
      <c r="F8" s="5">
        <v>5180000</v>
      </c>
      <c r="G8" s="5">
        <f t="shared" ref="G8:G47" si="1">(J8/100)*6</f>
        <v>670200</v>
      </c>
      <c r="H8" s="5">
        <v>1040000</v>
      </c>
      <c r="I8" s="5">
        <f t="shared" ref="I8:I47" si="2">(J8/100)*5</f>
        <v>558500</v>
      </c>
      <c r="J8" s="11">
        <f t="shared" ref="J8:J46" si="3">(D8+F8+H8)</f>
        <v>11170000</v>
      </c>
      <c r="K8" s="11">
        <f t="shared" ref="K8:K47" si="4">(J8/100)*40</f>
        <v>4468000</v>
      </c>
      <c r="L8" s="11">
        <f t="shared" ref="L8:L47" si="5">E8+G8+I8</f>
        <v>4468000</v>
      </c>
    </row>
    <row r="9" spans="2:12" ht="19" thickBot="1" x14ac:dyDescent="0.25">
      <c r="B9" s="4" t="s">
        <v>23</v>
      </c>
      <c r="C9" s="5" t="s">
        <v>57</v>
      </c>
      <c r="D9" s="5">
        <v>8470000</v>
      </c>
      <c r="E9" s="5">
        <f t="shared" si="0"/>
        <v>5472300</v>
      </c>
      <c r="F9" s="5">
        <v>8870000</v>
      </c>
      <c r="G9" s="5">
        <f t="shared" si="1"/>
        <v>1132200</v>
      </c>
      <c r="H9" s="5">
        <v>1530000</v>
      </c>
      <c r="I9" s="5">
        <f t="shared" si="2"/>
        <v>943500</v>
      </c>
      <c r="J9" s="11">
        <f t="shared" si="3"/>
        <v>18870000</v>
      </c>
      <c r="K9" s="11">
        <f t="shared" si="4"/>
        <v>7548000</v>
      </c>
      <c r="L9" s="11">
        <f t="shared" si="5"/>
        <v>7548000</v>
      </c>
    </row>
    <row r="10" spans="2:12" ht="19" thickBot="1" x14ac:dyDescent="0.25">
      <c r="B10" s="4" t="s">
        <v>8</v>
      </c>
      <c r="C10" s="5" t="s">
        <v>57</v>
      </c>
      <c r="D10" s="5">
        <v>3860000</v>
      </c>
      <c r="E10" s="5">
        <f t="shared" si="0"/>
        <v>2346100</v>
      </c>
      <c r="F10" s="5">
        <v>4040000</v>
      </c>
      <c r="G10" s="5">
        <f t="shared" si="1"/>
        <v>485400</v>
      </c>
      <c r="H10" s="5">
        <v>190000</v>
      </c>
      <c r="I10" s="5">
        <f t="shared" si="2"/>
        <v>404500</v>
      </c>
      <c r="J10" s="11">
        <f t="shared" si="3"/>
        <v>8090000</v>
      </c>
      <c r="K10" s="11">
        <f t="shared" si="4"/>
        <v>3236000</v>
      </c>
      <c r="L10" s="11">
        <f t="shared" si="5"/>
        <v>3236000</v>
      </c>
    </row>
    <row r="11" spans="2:12" ht="19" thickBot="1" x14ac:dyDescent="0.25">
      <c r="B11" s="4" t="s">
        <v>24</v>
      </c>
      <c r="C11" s="5" t="s">
        <v>57</v>
      </c>
      <c r="D11" s="5">
        <v>2036000</v>
      </c>
      <c r="E11" s="5">
        <f t="shared" si="0"/>
        <v>1402440</v>
      </c>
      <c r="F11" s="5">
        <v>2470000</v>
      </c>
      <c r="G11" s="5">
        <f t="shared" si="1"/>
        <v>290160</v>
      </c>
      <c r="H11" s="5">
        <v>330000</v>
      </c>
      <c r="I11" s="5">
        <f t="shared" si="2"/>
        <v>241800</v>
      </c>
      <c r="J11" s="11">
        <f t="shared" si="3"/>
        <v>4836000</v>
      </c>
      <c r="K11" s="11">
        <f t="shared" si="4"/>
        <v>1934400</v>
      </c>
      <c r="L11" s="11">
        <f t="shared" si="5"/>
        <v>1934400</v>
      </c>
    </row>
    <row r="12" spans="2:12" ht="19" thickBot="1" x14ac:dyDescent="0.25">
      <c r="B12" s="4" t="s">
        <v>25</v>
      </c>
      <c r="C12" s="5" t="s">
        <v>57</v>
      </c>
      <c r="D12" s="5">
        <v>5730000</v>
      </c>
      <c r="E12" s="5">
        <f t="shared" si="0"/>
        <v>3604700</v>
      </c>
      <c r="F12" s="5">
        <v>6000000</v>
      </c>
      <c r="G12" s="5">
        <f t="shared" si="1"/>
        <v>745800</v>
      </c>
      <c r="H12" s="5">
        <v>700000</v>
      </c>
      <c r="I12" s="5">
        <f t="shared" si="2"/>
        <v>621500</v>
      </c>
      <c r="J12" s="11">
        <f t="shared" si="3"/>
        <v>12430000</v>
      </c>
      <c r="K12" s="11">
        <f t="shared" si="4"/>
        <v>4972000</v>
      </c>
      <c r="L12" s="11">
        <f t="shared" si="5"/>
        <v>4972000</v>
      </c>
    </row>
    <row r="13" spans="2:12" ht="19" thickBot="1" x14ac:dyDescent="0.25">
      <c r="B13" s="4" t="s">
        <v>26</v>
      </c>
      <c r="C13" s="5" t="s">
        <v>57</v>
      </c>
      <c r="D13" s="5">
        <v>4390000</v>
      </c>
      <c r="E13" s="5">
        <f t="shared" si="0"/>
        <v>2839100</v>
      </c>
      <c r="F13" s="5">
        <v>4600000</v>
      </c>
      <c r="G13" s="5">
        <f t="shared" si="1"/>
        <v>587400</v>
      </c>
      <c r="H13" s="5">
        <v>800000</v>
      </c>
      <c r="I13" s="5">
        <f t="shared" si="2"/>
        <v>489500</v>
      </c>
      <c r="J13" s="11">
        <f t="shared" si="3"/>
        <v>9790000</v>
      </c>
      <c r="K13" s="11">
        <f t="shared" si="4"/>
        <v>3916000</v>
      </c>
      <c r="L13" s="11">
        <f t="shared" si="5"/>
        <v>3916000</v>
      </c>
    </row>
    <row r="14" spans="2:12" ht="19" thickBot="1" x14ac:dyDescent="0.25">
      <c r="B14" s="4" t="s">
        <v>27</v>
      </c>
      <c r="C14" s="5" t="s">
        <v>57</v>
      </c>
      <c r="D14" s="5">
        <v>3670000</v>
      </c>
      <c r="E14" s="5">
        <f t="shared" si="0"/>
        <v>2438900</v>
      </c>
      <c r="F14" s="5">
        <v>3840000</v>
      </c>
      <c r="G14" s="5">
        <f t="shared" si="1"/>
        <v>504600</v>
      </c>
      <c r="H14" s="5">
        <v>900000</v>
      </c>
      <c r="I14" s="5">
        <f t="shared" si="2"/>
        <v>420500</v>
      </c>
      <c r="J14" s="11">
        <f t="shared" si="3"/>
        <v>8410000</v>
      </c>
      <c r="K14" s="11">
        <f t="shared" si="4"/>
        <v>3364000</v>
      </c>
      <c r="L14" s="11">
        <f t="shared" si="5"/>
        <v>3364000</v>
      </c>
    </row>
    <row r="15" spans="2:12" ht="19" thickBot="1" x14ac:dyDescent="0.25">
      <c r="B15" s="4" t="s">
        <v>28</v>
      </c>
      <c r="C15" s="6" t="s">
        <v>57</v>
      </c>
      <c r="D15" s="5">
        <v>34040000</v>
      </c>
      <c r="E15" s="5">
        <f t="shared" si="0"/>
        <v>22596800</v>
      </c>
      <c r="F15" s="5">
        <v>34830000</v>
      </c>
      <c r="G15" s="5">
        <f t="shared" si="1"/>
        <v>4675200</v>
      </c>
      <c r="H15" s="5">
        <v>9050000</v>
      </c>
      <c r="I15" s="5">
        <f t="shared" si="2"/>
        <v>3896000</v>
      </c>
      <c r="J15" s="11">
        <f t="shared" si="3"/>
        <v>77920000</v>
      </c>
      <c r="K15" s="11">
        <f t="shared" si="4"/>
        <v>31168000</v>
      </c>
      <c r="L15" s="11">
        <f t="shared" si="5"/>
        <v>31168000</v>
      </c>
    </row>
    <row r="16" spans="2:12" ht="19" thickBot="1" x14ac:dyDescent="0.25">
      <c r="B16" s="4" t="s">
        <v>29</v>
      </c>
      <c r="C16" s="6" t="s">
        <v>57</v>
      </c>
      <c r="D16" s="5">
        <v>41860000</v>
      </c>
      <c r="E16" s="5">
        <f t="shared" si="0"/>
        <v>28315600</v>
      </c>
      <c r="F16" s="5">
        <v>49440000</v>
      </c>
      <c r="G16" s="5">
        <f t="shared" si="1"/>
        <v>5858400</v>
      </c>
      <c r="H16" s="5">
        <v>6340000</v>
      </c>
      <c r="I16" s="5">
        <f t="shared" si="2"/>
        <v>4882000</v>
      </c>
      <c r="J16" s="11">
        <f t="shared" si="3"/>
        <v>97640000</v>
      </c>
      <c r="K16" s="11">
        <f t="shared" si="4"/>
        <v>39056000</v>
      </c>
      <c r="L16" s="11">
        <f t="shared" si="5"/>
        <v>39056000</v>
      </c>
    </row>
    <row r="17" spans="2:12" ht="19" thickBot="1" x14ac:dyDescent="0.25">
      <c r="B17" s="4" t="s">
        <v>30</v>
      </c>
      <c r="C17" s="6" t="s">
        <v>57</v>
      </c>
      <c r="D17" s="5">
        <v>6290000</v>
      </c>
      <c r="E17" s="5">
        <f t="shared" si="0"/>
        <v>3978800</v>
      </c>
      <c r="F17" s="5">
        <v>6590000</v>
      </c>
      <c r="G17" s="5">
        <f t="shared" si="1"/>
        <v>823200</v>
      </c>
      <c r="H17" s="5">
        <v>840000</v>
      </c>
      <c r="I17" s="5">
        <f t="shared" si="2"/>
        <v>686000</v>
      </c>
      <c r="J17" s="11">
        <f t="shared" si="3"/>
        <v>13720000</v>
      </c>
      <c r="K17" s="11">
        <f t="shared" si="4"/>
        <v>5488000</v>
      </c>
      <c r="L17" s="11">
        <f t="shared" si="5"/>
        <v>5488000</v>
      </c>
    </row>
    <row r="18" spans="2:12" ht="19" thickBot="1" x14ac:dyDescent="0.25">
      <c r="B18" s="4" t="s">
        <v>31</v>
      </c>
      <c r="C18" s="6" t="s">
        <v>57</v>
      </c>
      <c r="D18" s="5">
        <v>6880000</v>
      </c>
      <c r="E18" s="5">
        <f t="shared" si="0"/>
        <v>4225300</v>
      </c>
      <c r="F18" s="5">
        <v>7200000</v>
      </c>
      <c r="G18" s="5">
        <f t="shared" si="1"/>
        <v>874200</v>
      </c>
      <c r="H18" s="5">
        <v>490000</v>
      </c>
      <c r="I18" s="5">
        <f t="shared" si="2"/>
        <v>728500</v>
      </c>
      <c r="J18" s="11">
        <f t="shared" si="3"/>
        <v>14570000</v>
      </c>
      <c r="K18" s="11">
        <f t="shared" si="4"/>
        <v>5828000</v>
      </c>
      <c r="L18" s="11">
        <f t="shared" si="5"/>
        <v>5828000</v>
      </c>
    </row>
    <row r="19" spans="2:12" ht="19" thickBot="1" x14ac:dyDescent="0.25">
      <c r="B19" s="4" t="s">
        <v>32</v>
      </c>
      <c r="C19" s="6" t="s">
        <v>57</v>
      </c>
      <c r="D19" s="5">
        <v>3240000</v>
      </c>
      <c r="E19" s="5">
        <f t="shared" si="0"/>
        <v>2473700</v>
      </c>
      <c r="F19" s="5">
        <v>3390000</v>
      </c>
      <c r="G19" s="5">
        <f t="shared" si="1"/>
        <v>511800</v>
      </c>
      <c r="H19" s="5">
        <v>1900000</v>
      </c>
      <c r="I19" s="5">
        <f t="shared" si="2"/>
        <v>426500</v>
      </c>
      <c r="J19" s="11">
        <f t="shared" si="3"/>
        <v>8530000</v>
      </c>
      <c r="K19" s="11">
        <f t="shared" si="4"/>
        <v>3412000</v>
      </c>
      <c r="L19" s="11">
        <f t="shared" si="5"/>
        <v>3412000</v>
      </c>
    </row>
    <row r="20" spans="2:12" ht="19" thickBot="1" x14ac:dyDescent="0.25">
      <c r="B20" s="4" t="s">
        <v>33</v>
      </c>
      <c r="C20" s="5" t="s">
        <v>57</v>
      </c>
      <c r="D20" s="5">
        <v>34590000</v>
      </c>
      <c r="E20" s="5">
        <f t="shared" si="0"/>
        <v>20526200</v>
      </c>
      <c r="F20" s="5">
        <v>32370000</v>
      </c>
      <c r="G20" s="5">
        <f t="shared" si="1"/>
        <v>4246800</v>
      </c>
      <c r="H20" s="5">
        <v>3820000</v>
      </c>
      <c r="I20" s="5">
        <f t="shared" si="2"/>
        <v>3539000</v>
      </c>
      <c r="J20" s="11">
        <f t="shared" si="3"/>
        <v>70780000</v>
      </c>
      <c r="K20" s="11">
        <f t="shared" si="4"/>
        <v>28312000</v>
      </c>
      <c r="L20" s="11">
        <f t="shared" si="5"/>
        <v>28312000</v>
      </c>
    </row>
    <row r="21" spans="2:12" ht="19" thickBot="1" x14ac:dyDescent="0.25">
      <c r="B21" s="4" t="s">
        <v>34</v>
      </c>
      <c r="C21" s="6" t="s">
        <v>57</v>
      </c>
      <c r="D21" s="5">
        <v>11520000</v>
      </c>
      <c r="E21" s="5">
        <f t="shared" si="0"/>
        <v>6783100</v>
      </c>
      <c r="F21" s="5">
        <v>9740000</v>
      </c>
      <c r="G21" s="5">
        <f t="shared" si="1"/>
        <v>1403400</v>
      </c>
      <c r="H21" s="5">
        <v>2130000</v>
      </c>
      <c r="I21" s="5">
        <f t="shared" si="2"/>
        <v>1169500</v>
      </c>
      <c r="J21" s="11">
        <f t="shared" si="3"/>
        <v>23390000</v>
      </c>
      <c r="K21" s="11">
        <f t="shared" si="4"/>
        <v>9356000</v>
      </c>
      <c r="L21" s="11">
        <f t="shared" si="5"/>
        <v>9356000</v>
      </c>
    </row>
    <row r="22" spans="2:12" ht="19" thickBot="1" x14ac:dyDescent="0.25">
      <c r="B22" s="4" t="s">
        <v>35</v>
      </c>
      <c r="C22" s="6" t="s">
        <v>57</v>
      </c>
      <c r="D22" s="5">
        <v>4380000</v>
      </c>
      <c r="E22" s="5">
        <f t="shared" si="0"/>
        <v>2879700</v>
      </c>
      <c r="F22" s="5">
        <v>4590000</v>
      </c>
      <c r="G22" s="5">
        <f t="shared" si="1"/>
        <v>595800</v>
      </c>
      <c r="H22" s="5">
        <v>960000</v>
      </c>
      <c r="I22" s="5">
        <f t="shared" si="2"/>
        <v>496500</v>
      </c>
      <c r="J22" s="11">
        <f t="shared" si="3"/>
        <v>9930000</v>
      </c>
      <c r="K22" s="11">
        <f t="shared" si="4"/>
        <v>3972000</v>
      </c>
      <c r="L22" s="11">
        <f t="shared" si="5"/>
        <v>3972000</v>
      </c>
    </row>
    <row r="23" spans="2:12" ht="19" thickBot="1" x14ac:dyDescent="0.25">
      <c r="B23" s="4" t="s">
        <v>36</v>
      </c>
      <c r="C23" s="6" t="s">
        <v>57</v>
      </c>
      <c r="D23" s="5">
        <v>20050000</v>
      </c>
      <c r="E23" s="5">
        <f t="shared" si="0"/>
        <v>12333700</v>
      </c>
      <c r="F23" s="5">
        <v>21000000</v>
      </c>
      <c r="G23" s="5">
        <f t="shared" si="1"/>
        <v>2551800</v>
      </c>
      <c r="H23" s="5">
        <v>1480000</v>
      </c>
      <c r="I23" s="5">
        <f t="shared" si="2"/>
        <v>2126500</v>
      </c>
      <c r="J23" s="11">
        <f t="shared" si="3"/>
        <v>42530000</v>
      </c>
      <c r="K23" s="11">
        <f t="shared" si="4"/>
        <v>17012000</v>
      </c>
      <c r="L23" s="11">
        <f t="shared" si="5"/>
        <v>17012000</v>
      </c>
    </row>
    <row r="24" spans="2:12" ht="19" thickBot="1" x14ac:dyDescent="0.25">
      <c r="B24" s="4" t="s">
        <v>9</v>
      </c>
      <c r="C24" s="6" t="s">
        <v>57</v>
      </c>
      <c r="D24" s="5">
        <v>11810000</v>
      </c>
      <c r="E24" s="5">
        <f t="shared" si="0"/>
        <v>7113700</v>
      </c>
      <c r="F24" s="5">
        <v>12370000</v>
      </c>
      <c r="G24" s="5">
        <f t="shared" si="1"/>
        <v>1471800</v>
      </c>
      <c r="H24" s="5">
        <v>350000</v>
      </c>
      <c r="I24" s="5">
        <f t="shared" si="2"/>
        <v>1226500</v>
      </c>
      <c r="J24" s="11">
        <f t="shared" si="3"/>
        <v>24530000</v>
      </c>
      <c r="K24" s="11">
        <f t="shared" si="4"/>
        <v>9812000</v>
      </c>
      <c r="L24" s="11">
        <f t="shared" si="5"/>
        <v>9812000</v>
      </c>
    </row>
    <row r="25" spans="2:12" ht="19" thickBot="1" x14ac:dyDescent="0.25">
      <c r="B25" s="4" t="s">
        <v>37</v>
      </c>
      <c r="C25" s="6" t="s">
        <v>57</v>
      </c>
      <c r="D25" s="5">
        <v>3400000</v>
      </c>
      <c r="E25" s="5">
        <f t="shared" si="0"/>
        <v>2088000</v>
      </c>
      <c r="F25" s="5">
        <v>3560000</v>
      </c>
      <c r="G25" s="5">
        <f t="shared" si="1"/>
        <v>432000</v>
      </c>
      <c r="H25" s="5">
        <v>240000</v>
      </c>
      <c r="I25" s="5">
        <f t="shared" si="2"/>
        <v>360000</v>
      </c>
      <c r="J25" s="11">
        <f t="shared" si="3"/>
        <v>7200000</v>
      </c>
      <c r="K25" s="11">
        <f t="shared" si="4"/>
        <v>2880000</v>
      </c>
      <c r="L25" s="11">
        <f t="shared" si="5"/>
        <v>2880000</v>
      </c>
    </row>
    <row r="26" spans="2:12" ht="19" thickBot="1" x14ac:dyDescent="0.25">
      <c r="B26" s="4" t="s">
        <v>38</v>
      </c>
      <c r="C26" s="6" t="s">
        <v>57</v>
      </c>
      <c r="D26" s="5">
        <v>30320000</v>
      </c>
      <c r="E26" s="5">
        <f t="shared" si="0"/>
        <v>17263700</v>
      </c>
      <c r="F26" s="5">
        <v>20460000</v>
      </c>
      <c r="G26" s="5">
        <f t="shared" si="1"/>
        <v>3571800</v>
      </c>
      <c r="H26" s="5">
        <v>8750000</v>
      </c>
      <c r="I26" s="5">
        <f t="shared" si="2"/>
        <v>2976500</v>
      </c>
      <c r="J26" s="11">
        <f t="shared" si="3"/>
        <v>59530000</v>
      </c>
      <c r="K26" s="11">
        <f t="shared" si="4"/>
        <v>23812000</v>
      </c>
      <c r="L26" s="11">
        <f t="shared" si="5"/>
        <v>23812000</v>
      </c>
    </row>
    <row r="27" spans="2:12" ht="19" thickBot="1" x14ac:dyDescent="0.25">
      <c r="B27" s="4" t="s">
        <v>39</v>
      </c>
      <c r="C27" s="6" t="s">
        <v>57</v>
      </c>
      <c r="D27" s="5">
        <v>4720000</v>
      </c>
      <c r="E27" s="5">
        <f t="shared" si="0"/>
        <v>3190000</v>
      </c>
      <c r="F27" s="5">
        <v>4940000</v>
      </c>
      <c r="G27" s="5">
        <f t="shared" si="1"/>
        <v>660000</v>
      </c>
      <c r="H27" s="5">
        <v>1340000</v>
      </c>
      <c r="I27" s="5">
        <f t="shared" si="2"/>
        <v>550000</v>
      </c>
      <c r="J27" s="11">
        <f t="shared" si="3"/>
        <v>11000000</v>
      </c>
      <c r="K27" s="11">
        <f t="shared" si="4"/>
        <v>4400000</v>
      </c>
      <c r="L27" s="11">
        <f t="shared" si="5"/>
        <v>4400000</v>
      </c>
    </row>
    <row r="28" spans="2:12" ht="19" thickBot="1" x14ac:dyDescent="0.25">
      <c r="B28" s="4" t="s">
        <v>40</v>
      </c>
      <c r="C28" s="6" t="s">
        <v>57</v>
      </c>
      <c r="D28" s="5">
        <v>7890000</v>
      </c>
      <c r="E28" s="5">
        <f t="shared" si="0"/>
        <v>4605200</v>
      </c>
      <c r="F28" s="5">
        <v>5840000</v>
      </c>
      <c r="G28" s="5">
        <f t="shared" si="1"/>
        <v>952800</v>
      </c>
      <c r="H28" s="5">
        <v>2150000</v>
      </c>
      <c r="I28" s="5">
        <f t="shared" si="2"/>
        <v>794000</v>
      </c>
      <c r="J28" s="11">
        <f t="shared" si="3"/>
        <v>15880000</v>
      </c>
      <c r="K28" s="11">
        <f t="shared" si="4"/>
        <v>6352000</v>
      </c>
      <c r="L28" s="11">
        <f t="shared" si="5"/>
        <v>6352000</v>
      </c>
    </row>
    <row r="29" spans="2:12" ht="19" thickBot="1" x14ac:dyDescent="0.25">
      <c r="B29" s="4" t="s">
        <v>41</v>
      </c>
      <c r="C29" s="6" t="s">
        <v>57</v>
      </c>
      <c r="D29" s="5">
        <v>55540000</v>
      </c>
      <c r="E29" s="5">
        <f t="shared" si="0"/>
        <v>36841600</v>
      </c>
      <c r="F29" s="5">
        <v>57310000</v>
      </c>
      <c r="G29" s="5">
        <f t="shared" si="1"/>
        <v>7622400</v>
      </c>
      <c r="H29" s="5">
        <v>14190000</v>
      </c>
      <c r="I29" s="5">
        <f t="shared" si="2"/>
        <v>6352000</v>
      </c>
      <c r="J29" s="11">
        <f t="shared" si="3"/>
        <v>127040000</v>
      </c>
      <c r="K29" s="11">
        <f t="shared" si="4"/>
        <v>50816000</v>
      </c>
      <c r="L29" s="11">
        <f t="shared" si="5"/>
        <v>50816000</v>
      </c>
    </row>
    <row r="30" spans="2:12" ht="19" thickBot="1" x14ac:dyDescent="0.25">
      <c r="B30" s="4" t="s">
        <v>42</v>
      </c>
      <c r="C30" s="6" t="s">
        <v>57</v>
      </c>
      <c r="D30" s="5">
        <v>6420000</v>
      </c>
      <c r="E30" s="5">
        <f t="shared" si="0"/>
        <v>4242700</v>
      </c>
      <c r="F30" s="5">
        <v>6730000</v>
      </c>
      <c r="G30" s="5">
        <f t="shared" si="1"/>
        <v>877800</v>
      </c>
      <c r="H30" s="5">
        <v>1480000</v>
      </c>
      <c r="I30" s="5">
        <f t="shared" si="2"/>
        <v>731500</v>
      </c>
      <c r="J30" s="11">
        <f t="shared" si="3"/>
        <v>14630000</v>
      </c>
      <c r="K30" s="11">
        <f t="shared" si="4"/>
        <v>5852000</v>
      </c>
      <c r="L30" s="11">
        <f t="shared" si="5"/>
        <v>5852000</v>
      </c>
    </row>
    <row r="31" spans="2:12" ht="19" thickBot="1" x14ac:dyDescent="0.25">
      <c r="B31" s="4" t="s">
        <v>10</v>
      </c>
      <c r="C31" s="6" t="s">
        <v>57</v>
      </c>
      <c r="D31" s="5">
        <v>226630000</v>
      </c>
      <c r="E31" s="5">
        <f t="shared" si="0"/>
        <v>148329200</v>
      </c>
      <c r="F31" s="5">
        <v>205030000</v>
      </c>
      <c r="G31" s="5">
        <f t="shared" si="1"/>
        <v>30688800</v>
      </c>
      <c r="H31" s="5">
        <v>79820000</v>
      </c>
      <c r="I31" s="5">
        <f t="shared" si="2"/>
        <v>25574000</v>
      </c>
      <c r="J31" s="11">
        <f t="shared" si="3"/>
        <v>511480000</v>
      </c>
      <c r="K31" s="11">
        <f t="shared" si="4"/>
        <v>204592000</v>
      </c>
      <c r="L31" s="11">
        <f t="shared" si="5"/>
        <v>204592000</v>
      </c>
    </row>
    <row r="32" spans="2:12" ht="19" thickBot="1" x14ac:dyDescent="0.25">
      <c r="B32" s="4" t="s">
        <v>11</v>
      </c>
      <c r="C32" s="6" t="s">
        <v>57</v>
      </c>
      <c r="D32" s="5">
        <v>32730000</v>
      </c>
      <c r="E32" s="5">
        <f t="shared" si="0"/>
        <v>20856800</v>
      </c>
      <c r="F32" s="5">
        <v>33420000</v>
      </c>
      <c r="G32" s="5">
        <f t="shared" si="1"/>
        <v>4315200</v>
      </c>
      <c r="H32" s="5">
        <v>5770000</v>
      </c>
      <c r="I32" s="5">
        <f t="shared" si="2"/>
        <v>3596000</v>
      </c>
      <c r="J32" s="11">
        <f t="shared" si="3"/>
        <v>71920000</v>
      </c>
      <c r="K32" s="11">
        <f t="shared" si="4"/>
        <v>28768000</v>
      </c>
      <c r="L32" s="11">
        <f t="shared" si="5"/>
        <v>28768000</v>
      </c>
    </row>
    <row r="33" spans="2:12" ht="19" thickBot="1" x14ac:dyDescent="0.25">
      <c r="B33" s="4" t="s">
        <v>43</v>
      </c>
      <c r="C33" s="6" t="s">
        <v>57</v>
      </c>
      <c r="D33" s="5">
        <v>129460000</v>
      </c>
      <c r="E33" s="5">
        <f t="shared" si="0"/>
        <v>84390000</v>
      </c>
      <c r="F33" s="5">
        <v>147270000</v>
      </c>
      <c r="G33" s="5">
        <f t="shared" si="1"/>
        <v>17460000</v>
      </c>
      <c r="H33" s="5">
        <v>14270000</v>
      </c>
      <c r="I33" s="5">
        <f t="shared" si="2"/>
        <v>14550000</v>
      </c>
      <c r="J33" s="11">
        <f t="shared" si="3"/>
        <v>291000000</v>
      </c>
      <c r="K33" s="11">
        <f t="shared" si="4"/>
        <v>116400000</v>
      </c>
      <c r="L33" s="11">
        <f t="shared" si="5"/>
        <v>116400000</v>
      </c>
    </row>
    <row r="34" spans="2:12" ht="19" thickBot="1" x14ac:dyDescent="0.25">
      <c r="B34" s="4" t="s">
        <v>44</v>
      </c>
      <c r="C34" s="6" t="s">
        <v>57</v>
      </c>
      <c r="D34" s="5">
        <v>14990000</v>
      </c>
      <c r="E34" s="5">
        <f t="shared" si="0"/>
        <v>9616400</v>
      </c>
      <c r="F34" s="5">
        <v>15310000</v>
      </c>
      <c r="G34" s="5">
        <f t="shared" si="1"/>
        <v>1989600</v>
      </c>
      <c r="H34" s="5">
        <v>2860000</v>
      </c>
      <c r="I34" s="5">
        <f t="shared" si="2"/>
        <v>1658000</v>
      </c>
      <c r="J34" s="11">
        <f t="shared" si="3"/>
        <v>33160000</v>
      </c>
      <c r="K34" s="11">
        <f t="shared" si="4"/>
        <v>13264000</v>
      </c>
      <c r="L34" s="11">
        <f t="shared" si="5"/>
        <v>13264000</v>
      </c>
    </row>
    <row r="35" spans="2:12" ht="19" thickBot="1" x14ac:dyDescent="0.25">
      <c r="B35" s="4" t="s">
        <v>45</v>
      </c>
      <c r="C35" s="6" t="s">
        <v>57</v>
      </c>
      <c r="D35" s="5">
        <v>76660000</v>
      </c>
      <c r="E35" s="5">
        <f t="shared" si="0"/>
        <v>43268000</v>
      </c>
      <c r="F35" s="5">
        <v>61460000</v>
      </c>
      <c r="G35" s="5">
        <f t="shared" si="1"/>
        <v>8952000</v>
      </c>
      <c r="H35" s="5">
        <v>11080000</v>
      </c>
      <c r="I35" s="5">
        <f t="shared" si="2"/>
        <v>7460000</v>
      </c>
      <c r="J35" s="11">
        <f t="shared" si="3"/>
        <v>149200000</v>
      </c>
      <c r="K35" s="11">
        <f t="shared" si="4"/>
        <v>59680000</v>
      </c>
      <c r="L35" s="11">
        <f t="shared" si="5"/>
        <v>59680000</v>
      </c>
    </row>
    <row r="36" spans="2:12" ht="19" thickBot="1" x14ac:dyDescent="0.25">
      <c r="B36" s="4" t="s">
        <v>12</v>
      </c>
      <c r="C36" s="6" t="s">
        <v>57</v>
      </c>
      <c r="D36" s="5">
        <v>23360000</v>
      </c>
      <c r="E36" s="5">
        <f t="shared" si="0"/>
        <v>16211000</v>
      </c>
      <c r="F36" s="5">
        <v>23960000</v>
      </c>
      <c r="G36" s="5">
        <f t="shared" si="1"/>
        <v>3354000</v>
      </c>
      <c r="H36" s="5">
        <v>8580000</v>
      </c>
      <c r="I36" s="5">
        <f t="shared" si="2"/>
        <v>2795000</v>
      </c>
      <c r="J36" s="11">
        <f t="shared" si="3"/>
        <v>55900000</v>
      </c>
      <c r="K36" s="11">
        <f t="shared" si="4"/>
        <v>22360000</v>
      </c>
      <c r="L36" s="11">
        <f t="shared" si="5"/>
        <v>22360000</v>
      </c>
    </row>
    <row r="37" spans="2:12" ht="19" thickBot="1" x14ac:dyDescent="0.25">
      <c r="B37" s="4" t="s">
        <v>13</v>
      </c>
      <c r="C37" s="6" t="s">
        <v>57</v>
      </c>
      <c r="D37" s="5">
        <v>16040000</v>
      </c>
      <c r="E37" s="5">
        <f t="shared" si="0"/>
        <v>10950400</v>
      </c>
      <c r="F37" s="5">
        <v>16510000</v>
      </c>
      <c r="G37" s="5">
        <f t="shared" si="1"/>
        <v>2265600</v>
      </c>
      <c r="H37" s="5">
        <v>5210000</v>
      </c>
      <c r="I37" s="5">
        <f t="shared" si="2"/>
        <v>1888000</v>
      </c>
      <c r="J37" s="11">
        <f t="shared" si="3"/>
        <v>37760000</v>
      </c>
      <c r="K37" s="11">
        <f t="shared" si="4"/>
        <v>15104000</v>
      </c>
      <c r="L37" s="11">
        <f t="shared" si="5"/>
        <v>15104000</v>
      </c>
    </row>
    <row r="38" spans="2:12" ht="19" thickBot="1" x14ac:dyDescent="0.25">
      <c r="B38" s="4" t="s">
        <v>14</v>
      </c>
      <c r="C38" s="6" t="s">
        <v>57</v>
      </c>
      <c r="D38" s="5">
        <v>5567800</v>
      </c>
      <c r="E38" s="5">
        <f t="shared" si="0"/>
        <v>3800363</v>
      </c>
      <c r="F38" s="5">
        <v>5499900</v>
      </c>
      <c r="G38" s="5">
        <f t="shared" si="1"/>
        <v>786282</v>
      </c>
      <c r="H38" s="5">
        <v>2037000</v>
      </c>
      <c r="I38" s="5">
        <f t="shared" si="2"/>
        <v>655235</v>
      </c>
      <c r="J38" s="11">
        <f t="shared" si="3"/>
        <v>13104700</v>
      </c>
      <c r="K38" s="11">
        <f t="shared" si="4"/>
        <v>5241880</v>
      </c>
      <c r="L38" s="11">
        <f t="shared" si="5"/>
        <v>5241880</v>
      </c>
    </row>
    <row r="39" spans="2:12" ht="19" thickBot="1" x14ac:dyDescent="0.25">
      <c r="B39" s="4" t="s">
        <v>46</v>
      </c>
      <c r="C39" s="6" t="s">
        <v>57</v>
      </c>
      <c r="D39" s="5">
        <v>23860000</v>
      </c>
      <c r="E39" s="5">
        <f t="shared" si="0"/>
        <v>43784200</v>
      </c>
      <c r="F39" s="5">
        <v>68940000</v>
      </c>
      <c r="G39" s="5">
        <f t="shared" si="1"/>
        <v>9058800</v>
      </c>
      <c r="H39" s="5">
        <v>58180000</v>
      </c>
      <c r="I39" s="5">
        <f t="shared" si="2"/>
        <v>7549000</v>
      </c>
      <c r="J39" s="11">
        <f t="shared" si="3"/>
        <v>150980000</v>
      </c>
      <c r="K39" s="11">
        <f t="shared" si="4"/>
        <v>60392000</v>
      </c>
      <c r="L39" s="11">
        <f t="shared" si="5"/>
        <v>60392000</v>
      </c>
    </row>
    <row r="40" spans="2:12" ht="19" thickBot="1" x14ac:dyDescent="0.25">
      <c r="B40" s="4" t="s">
        <v>47</v>
      </c>
      <c r="C40" s="6" t="s">
        <v>57</v>
      </c>
      <c r="D40" s="5">
        <v>14780000</v>
      </c>
      <c r="E40" s="5">
        <f t="shared" si="0"/>
        <v>15271400</v>
      </c>
      <c r="F40" s="5">
        <v>31440000</v>
      </c>
      <c r="G40" s="5">
        <f t="shared" si="1"/>
        <v>3159600</v>
      </c>
      <c r="H40" s="5">
        <v>6440000</v>
      </c>
      <c r="I40" s="5">
        <f t="shared" si="2"/>
        <v>2633000</v>
      </c>
      <c r="J40" s="11">
        <f t="shared" si="3"/>
        <v>52660000</v>
      </c>
      <c r="K40" s="11">
        <f t="shared" si="4"/>
        <v>21064000</v>
      </c>
      <c r="L40" s="11">
        <f t="shared" si="5"/>
        <v>21064000</v>
      </c>
    </row>
    <row r="41" spans="2:12" ht="19" thickBot="1" x14ac:dyDescent="0.25">
      <c r="B41" s="4" t="s">
        <v>15</v>
      </c>
      <c r="C41" s="6" t="s">
        <v>57</v>
      </c>
      <c r="D41" s="5">
        <v>23810000</v>
      </c>
      <c r="E41" s="5">
        <f t="shared" si="0"/>
        <v>16686600</v>
      </c>
      <c r="F41" s="5">
        <v>29150000</v>
      </c>
      <c r="G41" s="5">
        <f t="shared" si="1"/>
        <v>3452400</v>
      </c>
      <c r="H41" s="5">
        <v>4580000</v>
      </c>
      <c r="I41" s="5">
        <f t="shared" si="2"/>
        <v>2877000</v>
      </c>
      <c r="J41" s="11">
        <f t="shared" si="3"/>
        <v>57540000</v>
      </c>
      <c r="K41" s="11">
        <f t="shared" si="4"/>
        <v>23016000</v>
      </c>
      <c r="L41" s="11">
        <f t="shared" si="5"/>
        <v>23016000</v>
      </c>
    </row>
    <row r="42" spans="2:12" ht="19" thickBot="1" x14ac:dyDescent="0.25">
      <c r="B42" s="4" t="s">
        <v>48</v>
      </c>
      <c r="C42" s="6" t="s">
        <v>57</v>
      </c>
      <c r="D42" s="5">
        <v>73830000</v>
      </c>
      <c r="E42" s="5">
        <f t="shared" si="0"/>
        <v>41116200</v>
      </c>
      <c r="F42" s="5">
        <v>60210000</v>
      </c>
      <c r="G42" s="5">
        <f t="shared" si="1"/>
        <v>8506800</v>
      </c>
      <c r="H42" s="5">
        <v>7740000</v>
      </c>
      <c r="I42" s="5">
        <f t="shared" si="2"/>
        <v>7089000</v>
      </c>
      <c r="J42" s="11">
        <f t="shared" si="3"/>
        <v>141780000</v>
      </c>
      <c r="K42" s="11">
        <f t="shared" si="4"/>
        <v>56712000</v>
      </c>
      <c r="L42" s="11">
        <f t="shared" si="5"/>
        <v>56712000</v>
      </c>
    </row>
    <row r="43" spans="2:12" ht="19" thickBot="1" x14ac:dyDescent="0.25">
      <c r="B43" s="4" t="s">
        <v>16</v>
      </c>
      <c r="C43" s="6" t="s">
        <v>57</v>
      </c>
      <c r="D43" s="5">
        <v>4690000</v>
      </c>
      <c r="E43" s="5">
        <f t="shared" si="0"/>
        <v>3224800</v>
      </c>
      <c r="F43" s="5">
        <v>4840000</v>
      </c>
      <c r="G43" s="5">
        <f t="shared" si="1"/>
        <v>667200</v>
      </c>
      <c r="H43" s="5">
        <v>1590000</v>
      </c>
      <c r="I43" s="5">
        <f t="shared" si="2"/>
        <v>556000</v>
      </c>
      <c r="J43" s="11">
        <f t="shared" si="3"/>
        <v>11120000</v>
      </c>
      <c r="K43" s="11">
        <f t="shared" si="4"/>
        <v>4448000</v>
      </c>
      <c r="L43" s="11">
        <f t="shared" si="5"/>
        <v>4448000</v>
      </c>
    </row>
    <row r="44" spans="2:12" ht="19" thickBot="1" x14ac:dyDescent="0.25">
      <c r="B44" s="4" t="s">
        <v>17</v>
      </c>
      <c r="C44" s="6" t="s">
        <v>57</v>
      </c>
      <c r="D44" s="5">
        <v>18253900</v>
      </c>
      <c r="E44" s="5">
        <f t="shared" si="0"/>
        <v>12193195</v>
      </c>
      <c r="F44" s="5">
        <v>18253900</v>
      </c>
      <c r="G44" s="5">
        <f t="shared" si="1"/>
        <v>2522730</v>
      </c>
      <c r="H44" s="5">
        <v>5537700</v>
      </c>
      <c r="I44" s="5">
        <f t="shared" si="2"/>
        <v>2102275</v>
      </c>
      <c r="J44" s="11">
        <f t="shared" si="3"/>
        <v>42045500</v>
      </c>
      <c r="K44" s="11">
        <f t="shared" si="4"/>
        <v>16818200</v>
      </c>
      <c r="L44" s="11">
        <f t="shared" si="5"/>
        <v>16818200</v>
      </c>
    </row>
    <row r="45" spans="2:12" ht="19" thickBot="1" x14ac:dyDescent="0.25">
      <c r="B45" s="4" t="s">
        <v>18</v>
      </c>
      <c r="C45" s="6" t="s">
        <v>57</v>
      </c>
      <c r="D45" s="5">
        <v>9550000</v>
      </c>
      <c r="E45" s="5">
        <f t="shared" si="0"/>
        <v>5260600</v>
      </c>
      <c r="F45" s="5">
        <v>7290000</v>
      </c>
      <c r="G45" s="5">
        <f t="shared" si="1"/>
        <v>1088400</v>
      </c>
      <c r="H45" s="5">
        <v>1300000</v>
      </c>
      <c r="I45" s="5">
        <f t="shared" si="2"/>
        <v>907000</v>
      </c>
      <c r="J45" s="11">
        <f t="shared" si="3"/>
        <v>18140000</v>
      </c>
      <c r="K45" s="11">
        <f t="shared" si="4"/>
        <v>7256000</v>
      </c>
      <c r="L45" s="11">
        <f t="shared" si="5"/>
        <v>7256000</v>
      </c>
    </row>
    <row r="46" spans="2:12" ht="19" thickBot="1" x14ac:dyDescent="0.25">
      <c r="B46" s="4" t="s">
        <v>49</v>
      </c>
      <c r="C46" s="6" t="s">
        <v>57</v>
      </c>
      <c r="D46" s="5">
        <v>22690000</v>
      </c>
      <c r="E46" s="5">
        <f t="shared" si="0"/>
        <v>14166500</v>
      </c>
      <c r="F46" s="5">
        <v>23160000</v>
      </c>
      <c r="G46" s="5">
        <f t="shared" si="1"/>
        <v>2931000</v>
      </c>
      <c r="H46" s="5">
        <v>3000000</v>
      </c>
      <c r="I46" s="5">
        <f t="shared" si="2"/>
        <v>2442500</v>
      </c>
      <c r="J46" s="11">
        <f t="shared" si="3"/>
        <v>48850000</v>
      </c>
      <c r="K46" s="11">
        <f t="shared" si="4"/>
        <v>19540000</v>
      </c>
      <c r="L46" s="11">
        <f t="shared" si="5"/>
        <v>19540000</v>
      </c>
    </row>
    <row r="47" spans="2:12" ht="17" x14ac:dyDescent="0.2">
      <c r="B47" s="1"/>
      <c r="E47" s="7">
        <f t="shared" si="0"/>
        <v>722606398</v>
      </c>
      <c r="G47" s="7">
        <f t="shared" si="1"/>
        <v>149504772</v>
      </c>
      <c r="I47" s="7">
        <f t="shared" si="2"/>
        <v>124587310</v>
      </c>
      <c r="J47" s="13">
        <f>SUM(J7:J46)</f>
        <v>2491746200</v>
      </c>
      <c r="K47" s="14">
        <f t="shared" si="4"/>
        <v>996698480</v>
      </c>
      <c r="L47" s="14">
        <f t="shared" si="5"/>
        <v>996698480</v>
      </c>
    </row>
    <row r="48" spans="2:12" ht="17" x14ac:dyDescent="0.2">
      <c r="K48" s="14">
        <f>(J47/100)*40</f>
        <v>996698480</v>
      </c>
    </row>
    <row r="49" spans="2:3" ht="18" x14ac:dyDescent="0.2">
      <c r="B49" s="15" t="s">
        <v>50</v>
      </c>
      <c r="C49" s="13">
        <f>K48</f>
        <v>996698480</v>
      </c>
    </row>
    <row r="50" spans="2:3" ht="18" x14ac:dyDescent="0.2">
      <c r="B50" s="15" t="s">
        <v>51</v>
      </c>
      <c r="C50" s="7">
        <f>C49/31</f>
        <v>32151563.870967742</v>
      </c>
    </row>
    <row r="51" spans="2:3" ht="18" x14ac:dyDescent="0.2">
      <c r="B51" s="15" t="s">
        <v>52</v>
      </c>
      <c r="C51" s="7">
        <f>C50/24</f>
        <v>1339648.4946236559</v>
      </c>
    </row>
    <row r="52" spans="2:3" ht="18" x14ac:dyDescent="0.2">
      <c r="B52" s="15" t="s">
        <v>53</v>
      </c>
      <c r="C52" s="7">
        <f>C51/60</f>
        <v>22327.474910394267</v>
      </c>
    </row>
    <row r="53" spans="2:3" ht="18" x14ac:dyDescent="0.2">
      <c r="B53" s="15" t="s">
        <v>54</v>
      </c>
      <c r="C53" s="7">
        <f>C52/60</f>
        <v>372.12458183990447</v>
      </c>
    </row>
    <row r="55" spans="2:3" ht="39" x14ac:dyDescent="0.2">
      <c r="B55" s="1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2021-04-06T14:39:55Z</dcterms:created>
  <dcterms:modified xsi:type="dcterms:W3CDTF">2021-04-20T08:57:00Z</dcterms:modified>
</cp:coreProperties>
</file>